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orsha/Dropbox/0. design/AAA Financial/2024 11 Bridging/"/>
    </mc:Choice>
  </mc:AlternateContent>
  <xr:revisionPtr revIDLastSave="0" documentId="13_ncr:1_{2D719456-51D5-C044-845F-FDCFD2BA1697}" xr6:coauthVersionLast="47" xr6:coauthVersionMax="47" xr10:uidLastSave="{00000000-0000-0000-0000-000000000000}"/>
  <bookViews>
    <workbookView xWindow="2480" yWindow="1200" windowWidth="27200" windowHeight="25740" xr2:uid="{42CAEBC3-AB4A-2A4D-AB49-3F95841B46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1" l="1"/>
  <c r="P4" i="1"/>
  <c r="E5" i="1"/>
  <c r="D7" i="1" l="1"/>
  <c r="N9" i="1" l="1"/>
  <c r="D8" i="1" s="1"/>
  <c r="D9" i="1" s="1"/>
  <c r="P9" i="1"/>
  <c r="E9" i="1" l="1"/>
  <c r="D10" i="1"/>
</calcChain>
</file>

<file path=xl/sharedStrings.xml><?xml version="1.0" encoding="utf-8"?>
<sst xmlns="http://schemas.openxmlformats.org/spreadsheetml/2006/main" count="16" uniqueCount="16">
  <si>
    <t>Security Value</t>
  </si>
  <si>
    <t>Loan Amount</t>
  </si>
  <si>
    <t>RBA Tracker Bridging</t>
  </si>
  <si>
    <t>Interest Rate</t>
  </si>
  <si>
    <t>≤80%</t>
  </si>
  <si>
    <t>Jumbo</t>
  </si>
  <si>
    <t>I/O</t>
  </si>
  <si>
    <t>&gt;70%</t>
  </si>
  <si>
    <t>LVR</t>
  </si>
  <si>
    <t>Retained Interest</t>
  </si>
  <si>
    <t>Monthly Repayment</t>
  </si>
  <si>
    <t>Net Monthly Rent</t>
  </si>
  <si>
    <t>Gross Monthly Rent</t>
  </si>
  <si>
    <t>RBA Tracker Bridging Loan Worksheet</t>
  </si>
  <si>
    <t>RBA</t>
  </si>
  <si>
    <t>v1.2  27.02.25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</si>
</sst>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AFBDAD"/>
      <name val="Arial"/>
      <family val="2"/>
    </font>
    <font>
      <sz val="8"/>
      <color rgb="FFAFBDA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4ECEA"/>
        <bgColor indexed="64"/>
      </patternFill>
    </fill>
    <fill>
      <patternFill patternType="solid">
        <fgColor rgb="FFAFBDAD"/>
        <bgColor indexed="64"/>
      </patternFill>
    </fill>
    <fill>
      <patternFill patternType="solid">
        <fgColor rgb="FFF3FFDB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/>
      <right style="thin">
        <color theme="0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44" fontId="3" fillId="0" borderId="0" xfId="1" applyFont="1" applyAlignment="1">
      <alignment horizontal="right" vertical="center"/>
    </xf>
    <xf numFmtId="10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0" fontId="3" fillId="0" borderId="1" xfId="0" applyNumberFormat="1" applyFont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44" fontId="2" fillId="2" borderId="5" xfId="0" applyNumberFormat="1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/>
    <xf numFmtId="10" fontId="5" fillId="0" borderId="5" xfId="2" applyNumberFormat="1" applyFont="1" applyBorder="1" applyAlignment="1">
      <alignment vertical="center"/>
    </xf>
    <xf numFmtId="10" fontId="2" fillId="0" borderId="5" xfId="2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4" fontId="6" fillId="4" borderId="9" xfId="0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1" xfId="0" applyFont="1" applyBorder="1"/>
    <xf numFmtId="0" fontId="2" fillId="0" borderId="12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right" vertical="center" indent="1"/>
    </xf>
    <xf numFmtId="0" fontId="6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/>
    <xf numFmtId="0" fontId="3" fillId="0" borderId="16" xfId="0" applyFont="1" applyBorder="1"/>
    <xf numFmtId="0" fontId="7" fillId="0" borderId="12" xfId="0" applyFont="1" applyBorder="1" applyAlignment="1">
      <alignment horizontal="right" vertical="center" indent="1"/>
    </xf>
    <xf numFmtId="44" fontId="7" fillId="0" borderId="5" xfId="0" applyNumberFormat="1" applyFont="1" applyBorder="1" applyAlignment="1">
      <alignment vertical="center"/>
    </xf>
    <xf numFmtId="44" fontId="5" fillId="0" borderId="8" xfId="0" applyNumberFormat="1" applyFont="1" applyBorder="1" applyAlignment="1">
      <alignment vertical="center"/>
    </xf>
    <xf numFmtId="9" fontId="8" fillId="0" borderId="5" xfId="2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3" fillId="0" borderId="17" xfId="0" applyFont="1" applyBorder="1"/>
    <xf numFmtId="0" fontId="3" fillId="0" borderId="10" xfId="0" applyFont="1" applyBorder="1"/>
    <xf numFmtId="0" fontId="3" fillId="0" borderId="18" xfId="0" applyFont="1" applyBorder="1"/>
    <xf numFmtId="0" fontId="3" fillId="0" borderId="0" xfId="0" applyFont="1" applyAlignment="1">
      <alignment horizontal="center"/>
    </xf>
    <xf numFmtId="8" fontId="2" fillId="0" borderId="8" xfId="0" applyNumberFormat="1" applyFont="1" applyBorder="1" applyAlignment="1">
      <alignment vertical="center"/>
    </xf>
    <xf numFmtId="0" fontId="8" fillId="0" borderId="7" xfId="0" applyFont="1" applyBorder="1" applyAlignment="1">
      <alignment horizontal="right" vertical="top"/>
    </xf>
    <xf numFmtId="0" fontId="3" fillId="3" borderId="7" xfId="0" applyFont="1" applyFill="1" applyBorder="1" applyAlignment="1">
      <alignment horizontal="center" vertical="center"/>
    </xf>
    <xf numFmtId="10" fontId="3" fillId="0" borderId="0" xfId="2" applyNumberFormat="1" applyFont="1" applyAlignment="1">
      <alignment vertical="center"/>
    </xf>
  </cellXfs>
  <cellStyles count="3">
    <cellStyle name="Currency" xfId="1" builtinId="4"/>
    <cellStyle name="Normal" xfId="0" builtinId="0"/>
    <cellStyle name="Per cent" xfId="2" builtinId="5"/>
  </cellStyles>
  <dxfs count="0"/>
  <tableStyles count="0" defaultTableStyle="TableStyleMedium2" defaultPivotStyle="PivotStyleLight16"/>
  <colors>
    <mruColors>
      <color rgb="FFAFBDAD"/>
      <color rgb="FFF3FFDB"/>
      <color rgb="FFE4E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4CB3F-72CE-084A-9E40-255A43AA3A07}">
  <dimension ref="A1:S14"/>
  <sheetViews>
    <sheetView tabSelected="1" zoomScale="183" zoomScaleNormal="120" workbookViewId="0">
      <selection activeCell="H4" sqref="H4"/>
    </sheetView>
  </sheetViews>
  <sheetFormatPr baseColWidth="10" defaultRowHeight="16" x14ac:dyDescent="0.2"/>
  <cols>
    <col min="1" max="1" width="4.5" style="1" customWidth="1"/>
    <col min="2" max="2" width="8" style="1" customWidth="1"/>
    <col min="3" max="3" width="22.33203125" style="1" customWidth="1"/>
    <col min="4" max="4" width="21.5" style="1" customWidth="1"/>
    <col min="5" max="5" width="11.6640625" style="1" bestFit="1" customWidth="1"/>
    <col min="6" max="12" width="10.83203125" style="1"/>
    <col min="13" max="13" width="10.83203125" style="1" customWidth="1"/>
    <col min="14" max="14" width="19.83203125" style="1" customWidth="1"/>
    <col min="15" max="15" width="11.5" style="1" customWidth="1"/>
    <col min="16" max="16" width="17.33203125" style="1" customWidth="1"/>
    <col min="17" max="17" width="16.1640625" style="1" customWidth="1"/>
    <col min="18" max="18" width="10.83203125" style="1" customWidth="1"/>
    <col min="19" max="16384" width="10.83203125" style="1"/>
  </cols>
  <sheetData>
    <row r="1" spans="1:19" ht="23" customHeight="1" x14ac:dyDescent="0.2">
      <c r="A1" s="30"/>
      <c r="B1" s="10"/>
      <c r="C1" s="10"/>
      <c r="D1" s="10"/>
      <c r="E1" s="10"/>
      <c r="F1" s="10"/>
      <c r="G1" s="10"/>
      <c r="H1" s="38"/>
    </row>
    <row r="2" spans="1:19" ht="36" customHeight="1" x14ac:dyDescent="0.2">
      <c r="A2" s="30"/>
      <c r="B2" s="43" t="s">
        <v>13</v>
      </c>
      <c r="C2" s="43"/>
      <c r="D2" s="43"/>
      <c r="E2" s="43"/>
      <c r="F2" s="43"/>
      <c r="G2" s="43"/>
      <c r="H2" s="37"/>
    </row>
    <row r="3" spans="1:19" ht="18" customHeight="1" x14ac:dyDescent="0.2">
      <c r="A3" s="30"/>
      <c r="B3" s="14"/>
      <c r="C3" s="9"/>
      <c r="D3" s="10"/>
      <c r="E3" s="10"/>
      <c r="F3" s="10"/>
      <c r="G3" s="42" t="s">
        <v>15</v>
      </c>
      <c r="H3" s="37"/>
      <c r="O3" s="3"/>
      <c r="P3" s="4">
        <v>2000000</v>
      </c>
      <c r="Q3" s="4">
        <v>3000000</v>
      </c>
      <c r="R3" s="3"/>
      <c r="S3" s="3"/>
    </row>
    <row r="4" spans="1:19" ht="20" customHeight="1" x14ac:dyDescent="0.2">
      <c r="A4" s="31"/>
      <c r="B4" s="11"/>
      <c r="C4" s="25" t="s">
        <v>0</v>
      </c>
      <c r="D4" s="15">
        <v>0</v>
      </c>
      <c r="E4" s="16"/>
      <c r="F4" s="16"/>
      <c r="G4" s="11"/>
      <c r="H4" s="37"/>
      <c r="N4" s="3" t="s">
        <v>2</v>
      </c>
      <c r="O4" s="1" t="s">
        <v>4</v>
      </c>
      <c r="P4" s="5">
        <f>Q12+3.18%</f>
        <v>7.2800000000000004E-2</v>
      </c>
      <c r="Q4" s="5">
        <f>P4+0.3%</f>
        <v>7.5800000000000006E-2</v>
      </c>
      <c r="R4" s="3"/>
      <c r="S4" s="3"/>
    </row>
    <row r="5" spans="1:19" ht="20" customHeight="1" x14ac:dyDescent="0.2">
      <c r="A5" s="31"/>
      <c r="B5" s="11"/>
      <c r="C5" s="25" t="s">
        <v>1</v>
      </c>
      <c r="D5" s="15">
        <v>0</v>
      </c>
      <c r="E5" s="35">
        <f>IFERROR(D5/D4, 0)</f>
        <v>0</v>
      </c>
      <c r="F5" s="36" t="s">
        <v>8</v>
      </c>
      <c r="G5" s="11"/>
      <c r="H5" s="37"/>
      <c r="N5" s="6"/>
      <c r="O5" s="7"/>
      <c r="P5" s="8"/>
      <c r="Q5" s="8"/>
      <c r="R5" s="3"/>
      <c r="S5" s="3"/>
    </row>
    <row r="6" spans="1:19" ht="20" customHeight="1" x14ac:dyDescent="0.2">
      <c r="A6" s="31"/>
      <c r="B6" s="11"/>
      <c r="C6" s="25" t="s">
        <v>12</v>
      </c>
      <c r="D6" s="15">
        <v>0</v>
      </c>
      <c r="E6" s="17"/>
      <c r="F6" s="16"/>
      <c r="G6" s="11"/>
      <c r="H6" s="37"/>
      <c r="N6" s="3"/>
      <c r="P6" s="5"/>
      <c r="Q6" s="5"/>
      <c r="R6" s="3"/>
      <c r="S6" s="3"/>
    </row>
    <row r="7" spans="1:19" ht="20" customHeight="1" x14ac:dyDescent="0.2">
      <c r="A7" s="31"/>
      <c r="B7" s="11"/>
      <c r="C7" s="32" t="s">
        <v>11</v>
      </c>
      <c r="D7" s="33">
        <f>D6-(D6*E7)</f>
        <v>0</v>
      </c>
      <c r="E7" s="18">
        <v>7.4999999999999997E-2</v>
      </c>
      <c r="F7" s="16"/>
      <c r="G7" s="11"/>
      <c r="H7" s="37"/>
      <c r="I7" s="2"/>
      <c r="N7" s="3"/>
      <c r="O7" s="3"/>
      <c r="P7" s="5"/>
      <c r="Q7" s="5"/>
      <c r="R7" s="3"/>
      <c r="S7" s="3"/>
    </row>
    <row r="8" spans="1:19" ht="20" customHeight="1" x14ac:dyDescent="0.2">
      <c r="A8" s="31"/>
      <c r="B8" s="11"/>
      <c r="C8" s="25" t="s">
        <v>3</v>
      </c>
      <c r="D8" s="19">
        <f>IF(N9=FALSE,P4,Q4)</f>
        <v>7.2800000000000004E-2</v>
      </c>
      <c r="E8" s="16"/>
      <c r="F8" s="16"/>
      <c r="G8" s="11"/>
      <c r="H8" s="37"/>
      <c r="I8" s="2"/>
      <c r="N8" s="40" t="s">
        <v>5</v>
      </c>
      <c r="O8" s="40" t="s">
        <v>6</v>
      </c>
      <c r="P8" s="40" t="s">
        <v>7</v>
      </c>
      <c r="Q8" s="5"/>
      <c r="R8" s="3"/>
      <c r="S8" s="3"/>
    </row>
    <row r="9" spans="1:19" ht="20" customHeight="1" thickBot="1" x14ac:dyDescent="0.25">
      <c r="A9" s="31"/>
      <c r="B9" s="11"/>
      <c r="C9" s="26" t="s">
        <v>10</v>
      </c>
      <c r="D9" s="41">
        <f>(-PMT(D8/12,359,D5,0,))</f>
        <v>0</v>
      </c>
      <c r="E9" s="34">
        <f>D9*3</f>
        <v>0</v>
      </c>
      <c r="F9" s="20"/>
      <c r="G9" s="11"/>
      <c r="H9" s="37"/>
      <c r="N9" s="1" t="b">
        <f>IF(D5&gt;2000000,TRUE, FALSE)</f>
        <v>0</v>
      </c>
      <c r="O9" s="1" t="b">
        <v>0</v>
      </c>
      <c r="P9" s="1" t="b">
        <f>IF(E5&gt;70%,TRUE, FALSE)</f>
        <v>0</v>
      </c>
      <c r="Q9" s="3"/>
      <c r="R9" s="3"/>
      <c r="S9" s="3"/>
    </row>
    <row r="10" spans="1:19" ht="20" customHeight="1" thickBot="1" x14ac:dyDescent="0.25">
      <c r="A10" s="31"/>
      <c r="B10" s="11"/>
      <c r="C10" s="27" t="s">
        <v>9</v>
      </c>
      <c r="D10" s="22">
        <f>MAX(E9,(D9-D7)*18)</f>
        <v>0</v>
      </c>
      <c r="E10" s="23"/>
      <c r="F10" s="23"/>
      <c r="G10" s="11"/>
      <c r="H10" s="37"/>
      <c r="O10" s="3"/>
      <c r="P10" s="3"/>
      <c r="Q10" s="3"/>
      <c r="R10" s="3"/>
      <c r="S10" s="3"/>
    </row>
    <row r="11" spans="1:19" ht="37" customHeight="1" x14ac:dyDescent="0.2">
      <c r="A11" s="31"/>
      <c r="B11" s="11"/>
      <c r="G11" s="11"/>
      <c r="H11" s="37"/>
      <c r="O11" s="3"/>
      <c r="P11" s="3"/>
      <c r="Q11" s="3"/>
      <c r="R11" s="3"/>
      <c r="S11" s="3"/>
    </row>
    <row r="12" spans="1:19" x14ac:dyDescent="0.2">
      <c r="A12" s="31"/>
      <c r="B12" s="11"/>
      <c r="C12" s="28"/>
      <c r="D12" s="21"/>
      <c r="E12" s="21"/>
      <c r="F12" s="21"/>
      <c r="G12" s="14"/>
      <c r="H12" s="37"/>
      <c r="O12" s="3"/>
      <c r="P12" s="3" t="s">
        <v>14</v>
      </c>
      <c r="Q12" s="44">
        <v>4.1000000000000002E-2</v>
      </c>
      <c r="R12" s="3"/>
      <c r="S12" s="3"/>
    </row>
    <row r="13" spans="1:19" x14ac:dyDescent="0.2">
      <c r="A13" s="31"/>
      <c r="B13" s="11"/>
      <c r="C13" s="29"/>
      <c r="D13" s="12"/>
      <c r="E13" s="12"/>
      <c r="F13" s="12"/>
      <c r="G13" s="11"/>
      <c r="H13" s="37"/>
      <c r="O13" s="3"/>
      <c r="P13" s="3"/>
      <c r="Q13" s="3"/>
      <c r="R13" s="3"/>
      <c r="S13" s="3"/>
    </row>
    <row r="14" spans="1:19" x14ac:dyDescent="0.2">
      <c r="A14" s="24"/>
      <c r="B14" s="13"/>
      <c r="C14" s="13"/>
      <c r="D14" s="39"/>
      <c r="E14" s="13"/>
      <c r="F14" s="13"/>
      <c r="G14" s="13"/>
      <c r="H14" s="39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Porsha Marais</dc:creator>
  <cp:lastModifiedBy>Porsha Marais</cp:lastModifiedBy>
  <dcterms:created xsi:type="dcterms:W3CDTF">2024-11-26T06:56:30Z</dcterms:created>
  <dcterms:modified xsi:type="dcterms:W3CDTF">2025-03-03T02:04:23Z</dcterms:modified>
</cp:coreProperties>
</file>